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'Sheet1'!$10:$12</definedName>
  </definedNames>
  <calcPr fullCalcOnLoad="1"/>
</workbook>
</file>

<file path=xl/sharedStrings.xml><?xml version="1.0" encoding="utf-8"?>
<sst xmlns="http://schemas.openxmlformats.org/spreadsheetml/2006/main" count="178" uniqueCount="153">
  <si>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</si>
  <si>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</si>
  <si>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</si>
  <si>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</si>
  <si>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</si>
  <si>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</si>
  <si>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</si>
  <si>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</si>
  <si>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</si>
  <si>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0402</t>
  </si>
  <si>
    <t>COTE ŞI SUME DEFALCATE DIN IMPOZITUL PE VENIT</t>
  </si>
  <si>
    <t>ÎNCASĂRI/</t>
  </si>
  <si>
    <t>PLĂŢI</t>
  </si>
  <si>
    <t>040201</t>
  </si>
  <si>
    <t>MII LEI</t>
  </si>
  <si>
    <t>Cote defalcate din impozitul pe venit</t>
  </si>
  <si>
    <t>040204</t>
  </si>
  <si>
    <t>Sume alocate din cotele defalcate din impozitul pe venit pentru echilibrarea bugetelor locale</t>
  </si>
  <si>
    <t>0502</t>
  </si>
  <si>
    <t>ALTE IMPOZITE PE VENIT, PROFIT SI CÂŞTIGURI DIN CAPITAL DE LA PERSOANE FIZICE</t>
  </si>
  <si>
    <t>050250</t>
  </si>
  <si>
    <t>Alte impozite pe venit,profit şi câştiguri din capital</t>
  </si>
  <si>
    <t>1102</t>
  </si>
  <si>
    <t>SUME DEFALCATE DIN TVA</t>
  </si>
  <si>
    <t>110201</t>
  </si>
  <si>
    <t>Sume defalcate din taxa pe valoarea adăugată pentru finanţarea cheltuielilor descentralizate la nivelul judeţelor</t>
  </si>
  <si>
    <t>110206</t>
  </si>
  <si>
    <t>Sume defalcate din taxa pe valoarea adăugată pentru echilibrarea bugetelor locale</t>
  </si>
  <si>
    <t>1602</t>
  </si>
  <si>
    <t>TAXE PE UTILIZAREA BUNURILOR,AUTORIZAREA UTILIZĂRII BUNURILOR SAU DESFĂŞURAREA DE ACTIVITĂŢI</t>
  </si>
  <si>
    <t>160202</t>
  </si>
  <si>
    <t>Impozit pe mijloacele de transport</t>
  </si>
  <si>
    <t>16020201</t>
  </si>
  <si>
    <t>Impozit pe mijloacele de transport deţinute de persoane fizice</t>
  </si>
  <si>
    <t>16020202</t>
  </si>
  <si>
    <t>Impozit pe mijloacele de transport deţinute de persoane juridice</t>
  </si>
  <si>
    <t>3002</t>
  </si>
  <si>
    <t>VENITURI DIN PROPRIETATE</t>
  </si>
  <si>
    <t>300205</t>
  </si>
  <si>
    <t>Venituri din concesiuni şi închirieri</t>
  </si>
  <si>
    <t>3302</t>
  </si>
  <si>
    <t>VENITURI DIN PRESTĂRI DE SERVICII ŞI ALTE ACTIVITĂŢI</t>
  </si>
  <si>
    <t>330208</t>
  </si>
  <si>
    <t>Venituri din prestări de servicii</t>
  </si>
  <si>
    <t>3602</t>
  </si>
  <si>
    <t>DIVERSE VENITURI</t>
  </si>
  <si>
    <t>360250</t>
  </si>
  <si>
    <t>Alte venituri</t>
  </si>
  <si>
    <t>3702</t>
  </si>
  <si>
    <t>TRANSFERURI VOLUNTARE,ALTELE DECÂT SUBVENŢIILE</t>
  </si>
  <si>
    <t>370203</t>
  </si>
  <si>
    <t>Vărsăminte din secţiunea de funcţionare pentru finanţarea secţiunii de dezvoltare a bugeului local</t>
  </si>
  <si>
    <t>4202</t>
  </si>
  <si>
    <t>SUBVENŢII DE LA BUGETUL DE STAT</t>
  </si>
  <si>
    <t>Finanţarea drepturilor acordate persoanelor cu handicap</t>
  </si>
  <si>
    <t>420244</t>
  </si>
  <si>
    <t>Subvenţii din bugetul de stat pentru finanţarea camerelor agricole</t>
  </si>
  <si>
    <t>4302</t>
  </si>
  <si>
    <t>SUBVENŢII DE LA ALTE ADMINISTRAŢII</t>
  </si>
  <si>
    <t>430207</t>
  </si>
  <si>
    <t>Subvenţii primite de la alte bugete locale pentru instituţiile de asistenţă socială pentru persoanele cu handicap</t>
  </si>
  <si>
    <t>TOTAL VENITURI</t>
  </si>
  <si>
    <t>TOTAL CHELTUIELI</t>
  </si>
  <si>
    <t>5102</t>
  </si>
  <si>
    <t>AUTORITĂŢI PUBLICE ŞI ACŢIUNI EXTERNE</t>
  </si>
  <si>
    <t>510210</t>
  </si>
  <si>
    <t>Cheltuieli de personal</t>
  </si>
  <si>
    <t>510220</t>
  </si>
  <si>
    <t>Bunuri şi servicii</t>
  </si>
  <si>
    <t>5402</t>
  </si>
  <si>
    <t>ALTE SERVICII PUBLICE GENERALE</t>
  </si>
  <si>
    <t>540220</t>
  </si>
  <si>
    <t>540250</t>
  </si>
  <si>
    <t>540251</t>
  </si>
  <si>
    <t>Fondul de rezervă</t>
  </si>
  <si>
    <t>Transferuri între unităţi ale administraţiei publice</t>
  </si>
  <si>
    <t>Rambursări de credite</t>
  </si>
  <si>
    <t>540281</t>
  </si>
  <si>
    <t>5502</t>
  </si>
  <si>
    <t>TRANZACŢII PRIVIND DATORIA PUBLICĂ ŞI ÎMPRUMUTURI</t>
  </si>
  <si>
    <t>550220</t>
  </si>
  <si>
    <t>550230</t>
  </si>
  <si>
    <t>Dobânzi</t>
  </si>
  <si>
    <t>6002</t>
  </si>
  <si>
    <t>600220</t>
  </si>
  <si>
    <t>APĂRARE</t>
  </si>
  <si>
    <t>6102</t>
  </si>
  <si>
    <t>610220</t>
  </si>
  <si>
    <t>ORDINE PUBLICĂ ŞI SIGURANŢĂ NAŢIONALĂ</t>
  </si>
  <si>
    <t>6502</t>
  </si>
  <si>
    <t>650210</t>
  </si>
  <si>
    <t>650220</t>
  </si>
  <si>
    <t>650257</t>
  </si>
  <si>
    <t>Asistenţă socială</t>
  </si>
  <si>
    <t>ÎNVĂŢĂMÂNT</t>
  </si>
  <si>
    <t>6702</t>
  </si>
  <si>
    <t>670210</t>
  </si>
  <si>
    <t>670220</t>
  </si>
  <si>
    <t>670251</t>
  </si>
  <si>
    <t>Alte cheltuieli</t>
  </si>
  <si>
    <t>CULTURĂ,RECREERE ŞI RELIGIE</t>
  </si>
  <si>
    <t>6802</t>
  </si>
  <si>
    <t>680210</t>
  </si>
  <si>
    <t>680220</t>
  </si>
  <si>
    <t>680257</t>
  </si>
  <si>
    <t>680259</t>
  </si>
  <si>
    <t>ASIGURĂRI ŞI ASISTENŢĂ SOCIALĂ</t>
  </si>
  <si>
    <t>8002</t>
  </si>
  <si>
    <t>800220</t>
  </si>
  <si>
    <t>ACŢIUNI GENERALE ECONOMICE,COMERCIALE ŞI DE MUNCĂ</t>
  </si>
  <si>
    <t>8302</t>
  </si>
  <si>
    <t>830251</t>
  </si>
  <si>
    <t>AGRICULTURĂ,SILVICULTURĂ,PISCICULTURĂ ŞI VÂNĂTOARE</t>
  </si>
  <si>
    <t>8402</t>
  </si>
  <si>
    <t>TRANSPORTURI</t>
  </si>
  <si>
    <t>8702</t>
  </si>
  <si>
    <t>870251</t>
  </si>
  <si>
    <t>ALTE ACŢIUNI ECONOMICE</t>
  </si>
  <si>
    <t>EXCEDENT/DEFICIT</t>
  </si>
  <si>
    <t>SECŢIUNEA DE FUNCŢIONARE</t>
  </si>
  <si>
    <t>PREŞEDINTE,</t>
  </si>
  <si>
    <t>Contrasemnează</t>
  </si>
  <si>
    <t>SECRETARUL JUDEŢULUI,</t>
  </si>
  <si>
    <t>Anexa nr.1</t>
  </si>
  <si>
    <t>Elena Cătălina ZARĂ</t>
  </si>
  <si>
    <t>800259</t>
  </si>
  <si>
    <t>7402</t>
  </si>
  <si>
    <t>740220</t>
  </si>
  <si>
    <t>PROTECTIA MEDIULUI</t>
  </si>
  <si>
    <t>30020530</t>
  </si>
  <si>
    <t>Alte venituri din concesiuni si inchirieri de catre institutii publice</t>
  </si>
  <si>
    <t>4102</t>
  </si>
  <si>
    <t>410205</t>
  </si>
  <si>
    <t>41020501</t>
  </si>
  <si>
    <t>ALTE OPERATIUNI FINANCIARE</t>
  </si>
  <si>
    <t>Disponibilitati rezervate pentru plati ale unitatilor de invatamant special</t>
  </si>
  <si>
    <t>370250</t>
  </si>
  <si>
    <t>Alte transferuri voluntare</t>
  </si>
  <si>
    <t>300250</t>
  </si>
  <si>
    <t>Alte venituri din proprietate</t>
  </si>
  <si>
    <t>110205</t>
  </si>
  <si>
    <t>Sume defalcate din TVA pt drumuri</t>
  </si>
  <si>
    <t>360232</t>
  </si>
  <si>
    <t>Sume provenite din finantarea anilor precedenti</t>
  </si>
  <si>
    <t>36023203</t>
  </si>
  <si>
    <t>510259</t>
  </si>
  <si>
    <t>la H.C.J.nr.               din         .07.2016</t>
  </si>
  <si>
    <t>30.06.2016</t>
  </si>
  <si>
    <t>TRIM.I+II</t>
  </si>
  <si>
    <t>Sorin BRAŞOVEANU</t>
  </si>
  <si>
    <t>670257</t>
  </si>
  <si>
    <t>CONT DE EXECUŢIE AL BUGETULUI LOCAL</t>
  </si>
  <si>
    <t>INTEGRAL DE LA BUGETUL LOCAL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</si>
</sst>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3" fillId="0" borderId="15" xfId="0" applyNumberFormat="1" applyFont="1" applyBorder="1" applyAlignment="1" quotePrefix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5" xfId="0" applyNumberFormat="1" applyFont="1" applyFill="1" applyBorder="1" applyAlignment="1">
      <alignment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" fontId="0" fillId="0" borderId="15" xfId="0" applyNumberFormat="1" applyFont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0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5.8515625" style="0" customWidth="1"/>
    <col min="4" max="4" width="10.7109375" style="0" bestFit="1" customWidth="1"/>
    <col min="5" max="5" width="10.140625" style="0" bestFit="1" customWidth="1"/>
    <col min="6" max="6" width="10.421875" style="0" bestFit="1" customWidth="1"/>
    <col min="7" max="7" width="7.140625" style="0" bestFit="1" customWidth="1"/>
  </cols>
  <sheetData>
    <row r="2" spans="1:7" ht="12.75">
      <c r="A2" s="4" t="s">
        <v>0</v>
      </c>
      <c r="D2" s="39" t="s">
        <v>123</v>
      </c>
      <c r="E2" s="39"/>
      <c r="F2" s="39"/>
      <c r="G2" s="39"/>
    </row>
    <row r="3" spans="4:7" ht="12.75">
      <c r="D3" s="39" t="s">
        <v>146</v>
      </c>
      <c r="E3" s="39"/>
      <c r="F3" s="39"/>
      <c r="G3" s="39"/>
    </row>
    <row r="6" spans="1:7" ht="12.75">
      <c r="A6" s="39" t="s">
        <v>151</v>
      </c>
      <c r="B6" s="39"/>
      <c r="C6" s="39"/>
      <c r="D6" s="39"/>
      <c r="E6" s="39"/>
      <c r="F6" s="39"/>
      <c r="G6" s="39"/>
    </row>
    <row r="7" spans="1:7" ht="12.75">
      <c r="A7" s="39" t="s">
        <v>119</v>
      </c>
      <c r="B7" s="39"/>
      <c r="C7" s="39"/>
      <c r="D7" s="39"/>
      <c r="E7" s="39"/>
      <c r="F7" s="39"/>
      <c r="G7" s="39"/>
    </row>
    <row r="8" spans="1:7" ht="12.75">
      <c r="A8" s="39" t="s">
        <v>147</v>
      </c>
      <c r="B8" s="39"/>
      <c r="C8" s="39"/>
      <c r="D8" s="39"/>
      <c r="E8" s="39"/>
      <c r="F8" s="39"/>
      <c r="G8" s="39"/>
    </row>
    <row r="9" ht="12.75">
      <c r="A9" s="4"/>
    </row>
    <row r="10" spans="1:7" ht="12.75">
      <c r="A10" s="4" t="s">
        <v>152</v>
      </c>
      <c r="G10" s="5" t="s">
        <v>14</v>
      </c>
    </row>
    <row r="11" spans="1:7" ht="12.75">
      <c r="A11" s="6" t="s">
        <v>1</v>
      </c>
      <c r="B11" s="1" t="s">
        <v>3</v>
      </c>
      <c r="C11" s="6" t="s">
        <v>5</v>
      </c>
      <c r="D11" s="1" t="s">
        <v>6</v>
      </c>
      <c r="E11" s="6" t="s">
        <v>7</v>
      </c>
      <c r="F11" s="1" t="s">
        <v>11</v>
      </c>
      <c r="G11" s="6"/>
    </row>
    <row r="12" spans="1:7" ht="12.75">
      <c r="A12" s="7" t="s">
        <v>2</v>
      </c>
      <c r="B12" s="2" t="s">
        <v>4</v>
      </c>
      <c r="C12" s="7"/>
      <c r="D12" s="2">
        <v>2016</v>
      </c>
      <c r="E12" s="7" t="s">
        <v>148</v>
      </c>
      <c r="F12" s="2" t="s">
        <v>12</v>
      </c>
      <c r="G12" s="7" t="s">
        <v>8</v>
      </c>
    </row>
    <row r="13" spans="1:7" ht="12.75">
      <c r="A13" s="8"/>
      <c r="B13" s="3"/>
      <c r="C13" s="8"/>
      <c r="D13" s="3"/>
      <c r="E13" s="8"/>
      <c r="F13" s="3" t="s">
        <v>148</v>
      </c>
      <c r="G13" s="8"/>
    </row>
    <row r="14" spans="1:7" s="27" customFormat="1" ht="25.5">
      <c r="A14" s="34">
        <v>1</v>
      </c>
      <c r="B14" s="29" t="s">
        <v>9</v>
      </c>
      <c r="C14" s="13" t="s">
        <v>10</v>
      </c>
      <c r="D14" s="26">
        <f>SUM(D15:D16)</f>
        <v>64981</v>
      </c>
      <c r="E14" s="26">
        <f>SUM(E15:E16)</f>
        <v>32490.5</v>
      </c>
      <c r="F14" s="26">
        <f>SUM(F15:F16)</f>
        <v>34732.97</v>
      </c>
      <c r="G14" s="26">
        <f>F14/E14%</f>
        <v>106.901925178129</v>
      </c>
    </row>
    <row r="15" spans="1:7" ht="12.75">
      <c r="A15" s="35">
        <v>2</v>
      </c>
      <c r="B15" s="31" t="s">
        <v>13</v>
      </c>
      <c r="C15" s="9" t="s">
        <v>15</v>
      </c>
      <c r="D15" s="17">
        <v>45000</v>
      </c>
      <c r="E15" s="17">
        <v>22500</v>
      </c>
      <c r="F15" s="17">
        <v>24052.93</v>
      </c>
      <c r="G15" s="36">
        <f aca="true" t="shared" si="0" ref="G15:G79">F15/E15%</f>
        <v>106.90191111111112</v>
      </c>
    </row>
    <row r="16" spans="1:7" ht="25.5">
      <c r="A16" s="35">
        <v>3</v>
      </c>
      <c r="B16" s="32" t="s">
        <v>16</v>
      </c>
      <c r="C16" s="10" t="s">
        <v>17</v>
      </c>
      <c r="D16" s="17">
        <v>19981</v>
      </c>
      <c r="E16" s="17">
        <v>9990.5</v>
      </c>
      <c r="F16" s="17">
        <v>10680.04</v>
      </c>
      <c r="G16" s="36">
        <f t="shared" si="0"/>
        <v>106.90195685901607</v>
      </c>
    </row>
    <row r="17" spans="1:7" ht="26.25" customHeight="1">
      <c r="A17" s="34">
        <v>4</v>
      </c>
      <c r="B17" s="29" t="s">
        <v>18</v>
      </c>
      <c r="C17" s="13" t="s">
        <v>19</v>
      </c>
      <c r="D17" s="15">
        <f>SUM(D18)</f>
        <v>480</v>
      </c>
      <c r="E17" s="15">
        <f>SUM(E18)</f>
        <v>240</v>
      </c>
      <c r="F17" s="15">
        <f>SUM(F18)</f>
        <v>34.67</v>
      </c>
      <c r="G17" s="26">
        <f t="shared" si="0"/>
        <v>14.445833333333335</v>
      </c>
    </row>
    <row r="18" spans="1:7" ht="12.75">
      <c r="A18" s="34">
        <v>5</v>
      </c>
      <c r="B18" s="32" t="s">
        <v>20</v>
      </c>
      <c r="C18" s="10" t="s">
        <v>21</v>
      </c>
      <c r="D18" s="17">
        <v>480</v>
      </c>
      <c r="E18" s="17">
        <v>240</v>
      </c>
      <c r="F18" s="17">
        <v>34.67</v>
      </c>
      <c r="G18" s="36">
        <f t="shared" si="0"/>
        <v>14.445833333333335</v>
      </c>
    </row>
    <row r="19" spans="1:7" ht="12.75">
      <c r="A19" s="35">
        <v>6</v>
      </c>
      <c r="B19" s="29" t="s">
        <v>22</v>
      </c>
      <c r="C19" s="13" t="s">
        <v>23</v>
      </c>
      <c r="D19" s="15">
        <f>SUM(D20:D22)</f>
        <v>110579</v>
      </c>
      <c r="E19" s="15">
        <f>SUM(E20:E22)</f>
        <v>56588</v>
      </c>
      <c r="F19" s="15">
        <f>SUM(F20:F22)</f>
        <v>56187.5</v>
      </c>
      <c r="G19" s="26">
        <f t="shared" si="0"/>
        <v>99.29225277443982</v>
      </c>
    </row>
    <row r="20" spans="1:7" ht="25.5" customHeight="1">
      <c r="A20" s="35">
        <v>7</v>
      </c>
      <c r="B20" s="32" t="s">
        <v>24</v>
      </c>
      <c r="C20" s="10" t="s">
        <v>25</v>
      </c>
      <c r="D20" s="17">
        <v>85486</v>
      </c>
      <c r="E20" s="17">
        <v>44000</v>
      </c>
      <c r="F20" s="17">
        <v>43599.5</v>
      </c>
      <c r="G20" s="36">
        <f t="shared" si="0"/>
        <v>99.08977272727273</v>
      </c>
    </row>
    <row r="21" spans="1:7" ht="12.75">
      <c r="A21" s="34">
        <v>8</v>
      </c>
      <c r="B21" s="32" t="s">
        <v>140</v>
      </c>
      <c r="C21" s="10" t="s">
        <v>141</v>
      </c>
      <c r="D21" s="17">
        <v>5000</v>
      </c>
      <c r="E21" s="17">
        <v>2500</v>
      </c>
      <c r="F21" s="17">
        <v>2500</v>
      </c>
      <c r="G21" s="36">
        <f t="shared" si="0"/>
        <v>100</v>
      </c>
    </row>
    <row r="22" spans="1:7" ht="25.5">
      <c r="A22" s="34">
        <v>9</v>
      </c>
      <c r="B22" s="32" t="s">
        <v>26</v>
      </c>
      <c r="C22" s="10" t="s">
        <v>27</v>
      </c>
      <c r="D22" s="17">
        <v>20093</v>
      </c>
      <c r="E22" s="17">
        <v>10088</v>
      </c>
      <c r="F22" s="17">
        <v>10088</v>
      </c>
      <c r="G22" s="36">
        <f t="shared" si="0"/>
        <v>100</v>
      </c>
    </row>
    <row r="23" spans="1:7" ht="42" customHeight="1">
      <c r="A23" s="35">
        <v>10</v>
      </c>
      <c r="B23" s="29" t="s">
        <v>28</v>
      </c>
      <c r="C23" s="13" t="s">
        <v>29</v>
      </c>
      <c r="D23" s="18">
        <f>D24</f>
        <v>1660</v>
      </c>
      <c r="E23" s="18">
        <f>E24</f>
        <v>725</v>
      </c>
      <c r="F23" s="18">
        <f>F24</f>
        <v>523.27</v>
      </c>
      <c r="G23" s="26">
        <f t="shared" si="0"/>
        <v>72.1751724137931</v>
      </c>
    </row>
    <row r="24" spans="1:7" ht="12.75">
      <c r="A24" s="35">
        <v>11</v>
      </c>
      <c r="B24" s="32" t="s">
        <v>30</v>
      </c>
      <c r="C24" s="10" t="s">
        <v>31</v>
      </c>
      <c r="D24" s="17">
        <f>SUM(D25:D26)</f>
        <v>1660</v>
      </c>
      <c r="E24" s="17">
        <f>SUM(E25:E26)</f>
        <v>725</v>
      </c>
      <c r="F24" s="17">
        <f>SUM(F25:F26)</f>
        <v>523.27</v>
      </c>
      <c r="G24" s="26">
        <f t="shared" si="0"/>
        <v>72.1751724137931</v>
      </c>
    </row>
    <row r="25" spans="1:7" ht="25.5">
      <c r="A25" s="34">
        <v>12</v>
      </c>
      <c r="B25" s="29" t="s">
        <v>32</v>
      </c>
      <c r="C25" s="13" t="s">
        <v>33</v>
      </c>
      <c r="D25" s="15">
        <v>60</v>
      </c>
      <c r="E25" s="15">
        <v>25</v>
      </c>
      <c r="F25" s="15">
        <v>28.62</v>
      </c>
      <c r="G25" s="26">
        <f t="shared" si="0"/>
        <v>114.48</v>
      </c>
    </row>
    <row r="26" spans="1:7" ht="25.5">
      <c r="A26" s="34">
        <v>13</v>
      </c>
      <c r="B26" s="29" t="s">
        <v>34</v>
      </c>
      <c r="C26" s="13" t="s">
        <v>35</v>
      </c>
      <c r="D26" s="15">
        <v>1600</v>
      </c>
      <c r="E26" s="15">
        <v>700</v>
      </c>
      <c r="F26" s="15">
        <v>494.65</v>
      </c>
      <c r="G26" s="26">
        <f t="shared" si="0"/>
        <v>70.66428571428571</v>
      </c>
    </row>
    <row r="27" spans="1:7" ht="12.75">
      <c r="A27" s="35">
        <v>14</v>
      </c>
      <c r="B27" s="29" t="s">
        <v>36</v>
      </c>
      <c r="C27" s="13" t="s">
        <v>37</v>
      </c>
      <c r="D27" s="15">
        <f>D28+D30</f>
        <v>300</v>
      </c>
      <c r="E27" s="15">
        <f>E28+E30</f>
        <v>170</v>
      </c>
      <c r="F27" s="15">
        <f>F28+F30</f>
        <v>116.89</v>
      </c>
      <c r="G27" s="36">
        <f t="shared" si="0"/>
        <v>68.75882352941177</v>
      </c>
    </row>
    <row r="28" spans="1:7" ht="12.75">
      <c r="A28" s="35">
        <v>15</v>
      </c>
      <c r="B28" s="33" t="s">
        <v>38</v>
      </c>
      <c r="C28" s="10" t="s">
        <v>39</v>
      </c>
      <c r="D28" s="25">
        <f>D29</f>
        <v>300</v>
      </c>
      <c r="E28" s="25">
        <f>E29</f>
        <v>170</v>
      </c>
      <c r="F28" s="25">
        <f>F29</f>
        <v>116.89</v>
      </c>
      <c r="G28" s="36">
        <f t="shared" si="0"/>
        <v>68.75882352941177</v>
      </c>
    </row>
    <row r="29" spans="1:7" ht="25.5">
      <c r="A29" s="34">
        <v>16</v>
      </c>
      <c r="B29" s="29" t="s">
        <v>129</v>
      </c>
      <c r="C29" s="37" t="s">
        <v>130</v>
      </c>
      <c r="D29" s="15">
        <v>300</v>
      </c>
      <c r="E29" s="15">
        <v>170</v>
      </c>
      <c r="F29" s="15">
        <v>116.89</v>
      </c>
      <c r="G29" s="26">
        <f t="shared" si="0"/>
        <v>68.75882352941177</v>
      </c>
    </row>
    <row r="30" spans="1:7" ht="12.75">
      <c r="A30" s="34">
        <v>17</v>
      </c>
      <c r="B30" s="33" t="s">
        <v>138</v>
      </c>
      <c r="C30" s="28" t="s">
        <v>139</v>
      </c>
      <c r="D30" s="17">
        <v>0</v>
      </c>
      <c r="E30" s="17">
        <v>0</v>
      </c>
      <c r="F30" s="17">
        <v>0</v>
      </c>
      <c r="G30" s="26">
        <v>0</v>
      </c>
    </row>
    <row r="31" spans="1:7" ht="25.5">
      <c r="A31" s="35">
        <v>18</v>
      </c>
      <c r="B31" s="29" t="s">
        <v>40</v>
      </c>
      <c r="C31" s="13" t="s">
        <v>41</v>
      </c>
      <c r="D31" s="15">
        <f>SUM(D32)</f>
        <v>10</v>
      </c>
      <c r="E31" s="15">
        <f>SUM(E32)</f>
        <v>6</v>
      </c>
      <c r="F31" s="15">
        <f>SUM(F32)</f>
        <v>3.86</v>
      </c>
      <c r="G31" s="26">
        <f t="shared" si="0"/>
        <v>64.33333333333333</v>
      </c>
    </row>
    <row r="32" spans="1:7" ht="12.75">
      <c r="A32" s="35">
        <v>19</v>
      </c>
      <c r="B32" s="32" t="s">
        <v>42</v>
      </c>
      <c r="C32" s="10" t="s">
        <v>43</v>
      </c>
      <c r="D32" s="17">
        <v>10</v>
      </c>
      <c r="E32" s="17">
        <v>6</v>
      </c>
      <c r="F32" s="17">
        <v>3.86</v>
      </c>
      <c r="G32" s="26">
        <f t="shared" si="0"/>
        <v>64.33333333333333</v>
      </c>
    </row>
    <row r="33" spans="1:7" ht="12.75">
      <c r="A33" s="34">
        <v>20</v>
      </c>
      <c r="B33" s="29" t="s">
        <v>44</v>
      </c>
      <c r="C33" s="13" t="s">
        <v>45</v>
      </c>
      <c r="D33" s="15">
        <f>D34+D36</f>
        <v>550</v>
      </c>
      <c r="E33" s="15">
        <f>E34+E36</f>
        <v>350</v>
      </c>
      <c r="F33" s="15">
        <f>F34+F36</f>
        <v>193.13</v>
      </c>
      <c r="G33" s="26">
        <f t="shared" si="0"/>
        <v>55.18</v>
      </c>
    </row>
    <row r="34" spans="1:7" ht="12.75">
      <c r="A34" s="34">
        <v>21</v>
      </c>
      <c r="B34" s="33" t="s">
        <v>142</v>
      </c>
      <c r="C34" s="24" t="s">
        <v>143</v>
      </c>
      <c r="D34" s="25">
        <f>D35</f>
        <v>0</v>
      </c>
      <c r="E34" s="25">
        <f>E35</f>
        <v>0</v>
      </c>
      <c r="F34" s="25">
        <f>F35</f>
        <v>30.62</v>
      </c>
      <c r="G34" s="36">
        <v>0</v>
      </c>
    </row>
    <row r="35" spans="1:7" ht="12.75">
      <c r="A35" s="35">
        <v>22</v>
      </c>
      <c r="B35" s="29" t="s">
        <v>144</v>
      </c>
      <c r="C35" s="13" t="s">
        <v>143</v>
      </c>
      <c r="D35" s="15">
        <v>0</v>
      </c>
      <c r="E35" s="15">
        <v>0</v>
      </c>
      <c r="F35" s="15">
        <v>30.62</v>
      </c>
      <c r="G35" s="26">
        <v>0</v>
      </c>
    </row>
    <row r="36" spans="1:7" ht="12.75">
      <c r="A36" s="35">
        <v>23</v>
      </c>
      <c r="B36" s="32" t="s">
        <v>46</v>
      </c>
      <c r="C36" s="10" t="s">
        <v>47</v>
      </c>
      <c r="D36" s="17">
        <v>550</v>
      </c>
      <c r="E36" s="17">
        <v>350</v>
      </c>
      <c r="F36" s="17">
        <v>162.51</v>
      </c>
      <c r="G36" s="36">
        <f t="shared" si="0"/>
        <v>46.43142857142857</v>
      </c>
    </row>
    <row r="37" spans="1:7" ht="25.5">
      <c r="A37" s="34">
        <v>24</v>
      </c>
      <c r="B37" s="29" t="s">
        <v>48</v>
      </c>
      <c r="C37" s="13" t="s">
        <v>49</v>
      </c>
      <c r="D37" s="15">
        <f>D38+D39</f>
        <v>-23345</v>
      </c>
      <c r="E37" s="15">
        <f>E38+E39</f>
        <v>-3594</v>
      </c>
      <c r="F37" s="15">
        <f>F38+F39</f>
        <v>-3462.83</v>
      </c>
      <c r="G37" s="26">
        <f t="shared" si="0"/>
        <v>96.350306065665</v>
      </c>
    </row>
    <row r="38" spans="1:7" ht="25.5">
      <c r="A38" s="34">
        <v>25</v>
      </c>
      <c r="B38" s="32" t="s">
        <v>50</v>
      </c>
      <c r="C38" s="10" t="s">
        <v>51</v>
      </c>
      <c r="D38" s="17">
        <v>-23345</v>
      </c>
      <c r="E38" s="17">
        <v>-3594</v>
      </c>
      <c r="F38" s="17">
        <v>-3594</v>
      </c>
      <c r="G38" s="36">
        <f t="shared" si="0"/>
        <v>100</v>
      </c>
    </row>
    <row r="39" spans="1:7" ht="12.75">
      <c r="A39" s="35">
        <v>26</v>
      </c>
      <c r="B39" s="33" t="s">
        <v>136</v>
      </c>
      <c r="C39" s="24" t="s">
        <v>137</v>
      </c>
      <c r="D39" s="17">
        <v>0</v>
      </c>
      <c r="E39" s="17">
        <v>0</v>
      </c>
      <c r="F39" s="17">
        <v>131.17</v>
      </c>
      <c r="G39" s="36">
        <v>0</v>
      </c>
    </row>
    <row r="40" spans="1:7" ht="12.75">
      <c r="A40" s="35">
        <v>27</v>
      </c>
      <c r="B40" s="29" t="s">
        <v>131</v>
      </c>
      <c r="C40" s="13" t="s">
        <v>134</v>
      </c>
      <c r="D40" s="15">
        <f aca="true" t="shared" si="1" ref="D40:F41">D41</f>
        <v>0</v>
      </c>
      <c r="E40" s="15">
        <f t="shared" si="1"/>
        <v>0</v>
      </c>
      <c r="F40" s="15">
        <f t="shared" si="1"/>
        <v>0</v>
      </c>
      <c r="G40" s="26">
        <v>0</v>
      </c>
    </row>
    <row r="41" spans="1:7" ht="25.5">
      <c r="A41" s="34">
        <v>28</v>
      </c>
      <c r="B41" s="32" t="s">
        <v>132</v>
      </c>
      <c r="C41" s="24" t="s">
        <v>135</v>
      </c>
      <c r="D41" s="17">
        <f t="shared" si="1"/>
        <v>0</v>
      </c>
      <c r="E41" s="17">
        <f t="shared" si="1"/>
        <v>0</v>
      </c>
      <c r="F41" s="17">
        <f t="shared" si="1"/>
        <v>0</v>
      </c>
      <c r="G41" s="36">
        <v>0</v>
      </c>
    </row>
    <row r="42" spans="1:7" ht="25.5">
      <c r="A42" s="34">
        <v>29</v>
      </c>
      <c r="B42" s="29" t="s">
        <v>133</v>
      </c>
      <c r="C42" s="13" t="s">
        <v>135</v>
      </c>
      <c r="D42" s="15">
        <v>0</v>
      </c>
      <c r="E42" s="15">
        <v>0</v>
      </c>
      <c r="F42" s="15">
        <v>0</v>
      </c>
      <c r="G42" s="26">
        <v>0</v>
      </c>
    </row>
    <row r="43" spans="1:7" ht="12.75">
      <c r="A43" s="35">
        <v>30</v>
      </c>
      <c r="B43" s="29" t="s">
        <v>52</v>
      </c>
      <c r="C43" s="13" t="s">
        <v>53</v>
      </c>
      <c r="D43" s="15">
        <f>SUM(D44:D45)</f>
        <v>64501</v>
      </c>
      <c r="E43" s="15">
        <f>SUM(E44:E45)</f>
        <v>40370</v>
      </c>
      <c r="F43" s="15">
        <f>SUM(F44:F45)</f>
        <v>35643.22</v>
      </c>
      <c r="G43" s="26">
        <f t="shared" si="0"/>
        <v>88.29135496655933</v>
      </c>
    </row>
    <row r="44" spans="1:7" ht="13.5" customHeight="1">
      <c r="A44" s="35">
        <v>31</v>
      </c>
      <c r="B44" s="32">
        <v>420221</v>
      </c>
      <c r="C44" s="10" t="s">
        <v>54</v>
      </c>
      <c r="D44" s="17">
        <v>63801</v>
      </c>
      <c r="E44" s="17">
        <v>40000</v>
      </c>
      <c r="F44" s="17">
        <v>35315.22</v>
      </c>
      <c r="G44" s="36">
        <f t="shared" si="0"/>
        <v>88.28805</v>
      </c>
    </row>
    <row r="45" spans="1:7" ht="25.5">
      <c r="A45" s="34">
        <v>32</v>
      </c>
      <c r="B45" s="32" t="s">
        <v>55</v>
      </c>
      <c r="C45" s="10" t="s">
        <v>56</v>
      </c>
      <c r="D45" s="17">
        <v>700</v>
      </c>
      <c r="E45" s="17">
        <v>370</v>
      </c>
      <c r="F45" s="17">
        <v>328</v>
      </c>
      <c r="G45" s="36">
        <f t="shared" si="0"/>
        <v>88.64864864864865</v>
      </c>
    </row>
    <row r="46" spans="1:7" ht="12.75">
      <c r="A46" s="34">
        <v>33</v>
      </c>
      <c r="B46" s="29" t="s">
        <v>57</v>
      </c>
      <c r="C46" s="13" t="s">
        <v>58</v>
      </c>
      <c r="D46" s="15">
        <f>SUM(D47)</f>
        <v>3500</v>
      </c>
      <c r="E46" s="15">
        <f>SUM(E47)</f>
        <v>700</v>
      </c>
      <c r="F46" s="15">
        <f>SUM(F47)</f>
        <v>2520.65</v>
      </c>
      <c r="G46" s="26">
        <f t="shared" si="0"/>
        <v>360.09285714285716</v>
      </c>
    </row>
    <row r="47" spans="1:7" ht="38.25">
      <c r="A47" s="35">
        <v>34</v>
      </c>
      <c r="B47" s="32" t="s">
        <v>59</v>
      </c>
      <c r="C47" s="10" t="s">
        <v>60</v>
      </c>
      <c r="D47" s="17">
        <v>3500</v>
      </c>
      <c r="E47" s="17">
        <v>700</v>
      </c>
      <c r="F47" s="17">
        <v>2520.65</v>
      </c>
      <c r="G47" s="36">
        <f t="shared" si="0"/>
        <v>360.09285714285716</v>
      </c>
    </row>
    <row r="48" spans="1:7" ht="12.75">
      <c r="A48" s="35">
        <v>35</v>
      </c>
      <c r="B48" s="10"/>
      <c r="C48" s="11" t="s">
        <v>61</v>
      </c>
      <c r="D48" s="19">
        <f>D14+D17+D19+D23+D27+D31+D33+D37+D40+D43+D46</f>
        <v>223216</v>
      </c>
      <c r="E48" s="19">
        <f>E14+E17+E19+E23+E27+E31+E33+E37+E40+E43+E46</f>
        <v>128045.5</v>
      </c>
      <c r="F48" s="19">
        <f>F14+F17+F19+F23+F27+F31+F33+F37+F40+F43+F46</f>
        <v>126493.33</v>
      </c>
      <c r="G48" s="38">
        <f t="shared" si="0"/>
        <v>98.78779808739863</v>
      </c>
    </row>
    <row r="49" spans="1:7" ht="12.75">
      <c r="A49" s="34">
        <v>36</v>
      </c>
      <c r="B49" s="10"/>
      <c r="C49" s="11" t="s">
        <v>62</v>
      </c>
      <c r="D49" s="20">
        <f>D50+D54+D59+D62+D64+D66+D70+D76+D81+D83+D86+D88+D91</f>
        <v>223216</v>
      </c>
      <c r="E49" s="20">
        <f>E50+E54+E59+E62+E64+E66+E70+E76+E81+E83+E86+E88+E91</f>
        <v>128045.5</v>
      </c>
      <c r="F49" s="20">
        <f>F50+F54+F59+F62+F64+F66+F70+F76+F81+F83+F86+F88+F91</f>
        <v>111250.53</v>
      </c>
      <c r="G49" s="38">
        <f t="shared" si="0"/>
        <v>86.88359216059916</v>
      </c>
    </row>
    <row r="50" spans="1:7" ht="12.75">
      <c r="A50" s="34">
        <v>37</v>
      </c>
      <c r="B50" s="13" t="s">
        <v>63</v>
      </c>
      <c r="C50" s="13" t="s">
        <v>64</v>
      </c>
      <c r="D50" s="15">
        <f>SUM(D51:D53)</f>
        <v>13000</v>
      </c>
      <c r="E50" s="15">
        <f>SUM(E51:E53)</f>
        <v>7228</v>
      </c>
      <c r="F50" s="15">
        <f>SUM(F51:F53)</f>
        <v>5235.85</v>
      </c>
      <c r="G50" s="26">
        <f t="shared" si="0"/>
        <v>72.43843386828999</v>
      </c>
    </row>
    <row r="51" spans="1:7" ht="12.75">
      <c r="A51" s="35">
        <v>38</v>
      </c>
      <c r="B51" s="10" t="s">
        <v>65</v>
      </c>
      <c r="C51" s="10" t="s">
        <v>66</v>
      </c>
      <c r="D51" s="17">
        <v>8000</v>
      </c>
      <c r="E51" s="17">
        <v>4049</v>
      </c>
      <c r="F51" s="17">
        <v>3846.3</v>
      </c>
      <c r="G51" s="36">
        <f t="shared" si="0"/>
        <v>94.9938256359595</v>
      </c>
    </row>
    <row r="52" spans="1:7" ht="12.75">
      <c r="A52" s="35">
        <v>39</v>
      </c>
      <c r="B52" s="10" t="s">
        <v>67</v>
      </c>
      <c r="C52" s="10" t="s">
        <v>68</v>
      </c>
      <c r="D52" s="17">
        <v>4600</v>
      </c>
      <c r="E52" s="17">
        <v>2879</v>
      </c>
      <c r="F52" s="17">
        <v>1362.78</v>
      </c>
      <c r="G52" s="36">
        <f t="shared" si="0"/>
        <v>47.33518582841264</v>
      </c>
    </row>
    <row r="53" spans="1:7" ht="12.75">
      <c r="A53" s="34">
        <v>40</v>
      </c>
      <c r="B53" s="24" t="s">
        <v>145</v>
      </c>
      <c r="C53" s="24" t="s">
        <v>99</v>
      </c>
      <c r="D53" s="17">
        <v>400</v>
      </c>
      <c r="E53" s="17">
        <v>300</v>
      </c>
      <c r="F53" s="17">
        <v>26.77</v>
      </c>
      <c r="G53" s="36">
        <f t="shared" si="0"/>
        <v>8.923333333333334</v>
      </c>
    </row>
    <row r="54" spans="1:7" ht="12.75">
      <c r="A54" s="34">
        <v>41</v>
      </c>
      <c r="B54" s="12" t="s">
        <v>69</v>
      </c>
      <c r="C54" s="12" t="s">
        <v>70</v>
      </c>
      <c r="D54" s="15">
        <f>SUM(D55:D58)</f>
        <v>11155</v>
      </c>
      <c r="E54" s="15">
        <f>SUM(E55:E58)</f>
        <v>7115</v>
      </c>
      <c r="F54" s="15">
        <f>SUM(F55:F58)</f>
        <v>5655.67</v>
      </c>
      <c r="G54" s="26">
        <f t="shared" si="0"/>
        <v>79.48938861560084</v>
      </c>
    </row>
    <row r="55" spans="1:7" ht="12.75">
      <c r="A55" s="35">
        <v>42</v>
      </c>
      <c r="B55" s="9" t="s">
        <v>71</v>
      </c>
      <c r="C55" s="10" t="s">
        <v>68</v>
      </c>
      <c r="D55" s="17">
        <v>5795</v>
      </c>
      <c r="E55" s="17">
        <v>4235</v>
      </c>
      <c r="F55" s="17">
        <v>3181.72</v>
      </c>
      <c r="G55" s="36">
        <f t="shared" si="0"/>
        <v>75.12916174734356</v>
      </c>
    </row>
    <row r="56" spans="1:7" ht="12.75">
      <c r="A56" s="35">
        <v>43</v>
      </c>
      <c r="B56" s="9" t="s">
        <v>72</v>
      </c>
      <c r="C56" s="9" t="s">
        <v>74</v>
      </c>
      <c r="D56" s="17">
        <v>400</v>
      </c>
      <c r="E56" s="17">
        <v>400</v>
      </c>
      <c r="F56" s="17">
        <v>0</v>
      </c>
      <c r="G56" s="36">
        <f t="shared" si="0"/>
        <v>0</v>
      </c>
    </row>
    <row r="57" spans="1:7" ht="12.75">
      <c r="A57" s="34">
        <v>44</v>
      </c>
      <c r="B57" s="9" t="s">
        <v>73</v>
      </c>
      <c r="C57" s="9" t="s">
        <v>75</v>
      </c>
      <c r="D57" s="17">
        <v>1100</v>
      </c>
      <c r="E57" s="17">
        <v>550</v>
      </c>
      <c r="F57" s="17">
        <v>547.4</v>
      </c>
      <c r="G57" s="36">
        <f t="shared" si="0"/>
        <v>99.52727272727272</v>
      </c>
    </row>
    <row r="58" spans="1:7" ht="12.75">
      <c r="A58" s="34">
        <v>45</v>
      </c>
      <c r="B58" s="9" t="s">
        <v>77</v>
      </c>
      <c r="C58" s="9" t="s">
        <v>76</v>
      </c>
      <c r="D58" s="17">
        <v>3860</v>
      </c>
      <c r="E58" s="17">
        <v>1930</v>
      </c>
      <c r="F58" s="17">
        <v>1926.55</v>
      </c>
      <c r="G58" s="36">
        <f t="shared" si="0"/>
        <v>99.82124352331606</v>
      </c>
    </row>
    <row r="59" spans="1:7" ht="25.5">
      <c r="A59" s="35">
        <v>46</v>
      </c>
      <c r="B59" s="30" t="s">
        <v>78</v>
      </c>
      <c r="C59" s="13" t="s">
        <v>79</v>
      </c>
      <c r="D59" s="15">
        <f>SUM(D60:D61)</f>
        <v>1840</v>
      </c>
      <c r="E59" s="15">
        <f>SUM(E60:E61)</f>
        <v>860</v>
      </c>
      <c r="F59" s="15">
        <f>SUM(F60:F61)</f>
        <v>364.3</v>
      </c>
      <c r="G59" s="26">
        <f t="shared" si="0"/>
        <v>42.36046511627907</v>
      </c>
    </row>
    <row r="60" spans="1:7" ht="12.75">
      <c r="A60" s="35">
        <v>47</v>
      </c>
      <c r="B60" s="9" t="s">
        <v>80</v>
      </c>
      <c r="C60" s="10" t="s">
        <v>68</v>
      </c>
      <c r="D60" s="17">
        <v>150</v>
      </c>
      <c r="E60" s="17">
        <v>110</v>
      </c>
      <c r="F60" s="17">
        <v>102.5</v>
      </c>
      <c r="G60" s="36">
        <f t="shared" si="0"/>
        <v>93.18181818181817</v>
      </c>
    </row>
    <row r="61" spans="1:7" ht="12.75">
      <c r="A61" s="34">
        <v>48</v>
      </c>
      <c r="B61" s="9" t="s">
        <v>81</v>
      </c>
      <c r="C61" s="9" t="s">
        <v>82</v>
      </c>
      <c r="D61" s="17">
        <v>1690</v>
      </c>
      <c r="E61" s="17">
        <v>750</v>
      </c>
      <c r="F61" s="17">
        <v>261.8</v>
      </c>
      <c r="G61" s="36">
        <f t="shared" si="0"/>
        <v>34.906666666666666</v>
      </c>
    </row>
    <row r="62" spans="1:7" ht="12.75">
      <c r="A62" s="34">
        <v>49</v>
      </c>
      <c r="B62" s="12" t="s">
        <v>83</v>
      </c>
      <c r="C62" s="12" t="s">
        <v>85</v>
      </c>
      <c r="D62" s="15">
        <f>SUM(D63:D63)</f>
        <v>380</v>
      </c>
      <c r="E62" s="15">
        <f>SUM(E63:E63)</f>
        <v>247.5</v>
      </c>
      <c r="F62" s="15">
        <f>SUM(F63:F63)</f>
        <v>123.83</v>
      </c>
      <c r="G62" s="26">
        <f t="shared" si="0"/>
        <v>50.03232323232323</v>
      </c>
    </row>
    <row r="63" spans="1:7" ht="12.75">
      <c r="A63" s="35">
        <v>50</v>
      </c>
      <c r="B63" s="9" t="s">
        <v>84</v>
      </c>
      <c r="C63" s="10" t="s">
        <v>68</v>
      </c>
      <c r="D63" s="17">
        <v>380</v>
      </c>
      <c r="E63" s="17">
        <v>247.5</v>
      </c>
      <c r="F63" s="17">
        <v>123.83</v>
      </c>
      <c r="G63" s="36">
        <f t="shared" si="0"/>
        <v>50.03232323232323</v>
      </c>
    </row>
    <row r="64" spans="1:7" ht="12.75">
      <c r="A64" s="35">
        <v>51</v>
      </c>
      <c r="B64" s="12" t="s">
        <v>86</v>
      </c>
      <c r="C64" s="12" t="s">
        <v>88</v>
      </c>
      <c r="D64" s="15">
        <f>SUM(D65:D65)</f>
        <v>694</v>
      </c>
      <c r="E64" s="15">
        <f>SUM(E65:E65)</f>
        <v>430</v>
      </c>
      <c r="F64" s="15">
        <f>SUM(F65:F65)</f>
        <v>149.12</v>
      </c>
      <c r="G64" s="26">
        <f t="shared" si="0"/>
        <v>34.67906976744186</v>
      </c>
    </row>
    <row r="65" spans="1:7" ht="12.75">
      <c r="A65" s="34">
        <v>52</v>
      </c>
      <c r="B65" s="9" t="s">
        <v>87</v>
      </c>
      <c r="C65" s="10" t="s">
        <v>68</v>
      </c>
      <c r="D65" s="17">
        <v>694</v>
      </c>
      <c r="E65" s="17">
        <v>430</v>
      </c>
      <c r="F65" s="17">
        <v>149.12</v>
      </c>
      <c r="G65" s="36">
        <f t="shared" si="0"/>
        <v>34.67906976744186</v>
      </c>
    </row>
    <row r="66" spans="1:7" ht="12.75">
      <c r="A66" s="34">
        <v>53</v>
      </c>
      <c r="B66" s="12" t="s">
        <v>89</v>
      </c>
      <c r="C66" s="12" t="s">
        <v>94</v>
      </c>
      <c r="D66" s="15">
        <f>SUM(D67:D69)</f>
        <v>31093</v>
      </c>
      <c r="E66" s="15">
        <f>SUM(E67:E69)</f>
        <v>15714</v>
      </c>
      <c r="F66" s="15">
        <f>SUM(F67:F69)</f>
        <v>14355.86</v>
      </c>
      <c r="G66" s="26">
        <f t="shared" si="0"/>
        <v>91.35713376606849</v>
      </c>
    </row>
    <row r="67" spans="1:7" ht="12.75">
      <c r="A67" s="35">
        <v>54</v>
      </c>
      <c r="B67" s="9" t="s">
        <v>90</v>
      </c>
      <c r="C67" s="10" t="s">
        <v>66</v>
      </c>
      <c r="D67" s="17">
        <v>13604</v>
      </c>
      <c r="E67" s="17">
        <v>7380</v>
      </c>
      <c r="F67" s="17">
        <v>6860.03</v>
      </c>
      <c r="G67" s="36">
        <f t="shared" si="0"/>
        <v>92.95433604336043</v>
      </c>
    </row>
    <row r="68" spans="1:7" ht="12.75">
      <c r="A68" s="35">
        <v>55</v>
      </c>
      <c r="B68" s="9" t="s">
        <v>91</v>
      </c>
      <c r="C68" s="10" t="s">
        <v>68</v>
      </c>
      <c r="D68" s="17">
        <v>2338</v>
      </c>
      <c r="E68" s="17">
        <v>1184</v>
      </c>
      <c r="F68" s="17">
        <v>937.38</v>
      </c>
      <c r="G68" s="36">
        <f t="shared" si="0"/>
        <v>79.17060810810811</v>
      </c>
    </row>
    <row r="69" spans="1:7" ht="12.75">
      <c r="A69" s="34">
        <v>56</v>
      </c>
      <c r="B69" s="9" t="s">
        <v>92</v>
      </c>
      <c r="C69" s="9" t="s">
        <v>93</v>
      </c>
      <c r="D69" s="17">
        <v>15151</v>
      </c>
      <c r="E69" s="17">
        <v>7150</v>
      </c>
      <c r="F69" s="17">
        <v>6558.45</v>
      </c>
      <c r="G69" s="36">
        <f t="shared" si="0"/>
        <v>91.72657342657342</v>
      </c>
    </row>
    <row r="70" spans="1:7" ht="12.75">
      <c r="A70" s="34">
        <v>57</v>
      </c>
      <c r="B70" s="12" t="s">
        <v>95</v>
      </c>
      <c r="C70" s="12" t="s">
        <v>100</v>
      </c>
      <c r="D70" s="15">
        <f>SUM(D71:D75)</f>
        <v>23376</v>
      </c>
      <c r="E70" s="15">
        <f>SUM(E71:E75)</f>
        <v>11744</v>
      </c>
      <c r="F70" s="15">
        <f>SUM(F71:F75)</f>
        <v>10898.19</v>
      </c>
      <c r="G70" s="26">
        <f t="shared" si="0"/>
        <v>92.79793937329701</v>
      </c>
    </row>
    <row r="71" spans="1:7" ht="12.75">
      <c r="A71" s="35">
        <v>58</v>
      </c>
      <c r="B71" s="9" t="s">
        <v>96</v>
      </c>
      <c r="C71" s="10" t="s">
        <v>66</v>
      </c>
      <c r="D71" s="17">
        <v>1270</v>
      </c>
      <c r="E71" s="17">
        <v>660</v>
      </c>
      <c r="F71" s="17">
        <v>601.07</v>
      </c>
      <c r="G71" s="36">
        <f t="shared" si="0"/>
        <v>91.07121212121213</v>
      </c>
    </row>
    <row r="72" spans="1:7" ht="12.75">
      <c r="A72" s="35">
        <v>59</v>
      </c>
      <c r="B72" s="9" t="s">
        <v>97</v>
      </c>
      <c r="C72" s="10" t="s">
        <v>68</v>
      </c>
      <c r="D72" s="17">
        <v>303.4</v>
      </c>
      <c r="E72" s="17">
        <v>153.4</v>
      </c>
      <c r="F72" s="17">
        <v>126.24</v>
      </c>
      <c r="G72" s="36">
        <f t="shared" si="0"/>
        <v>82.29465449804432</v>
      </c>
    </row>
    <row r="73" spans="1:7" ht="12.75">
      <c r="A73" s="34">
        <v>60</v>
      </c>
      <c r="B73" s="9" t="s">
        <v>98</v>
      </c>
      <c r="C73" s="9" t="s">
        <v>75</v>
      </c>
      <c r="D73" s="17">
        <v>11983</v>
      </c>
      <c r="E73" s="17">
        <v>6364</v>
      </c>
      <c r="F73" s="17">
        <v>5921.7</v>
      </c>
      <c r="G73" s="36">
        <f t="shared" si="0"/>
        <v>93.04996857322439</v>
      </c>
    </row>
    <row r="74" spans="1:7" ht="12.75">
      <c r="A74" s="34">
        <v>61</v>
      </c>
      <c r="B74" s="9" t="s">
        <v>150</v>
      </c>
      <c r="C74" s="9" t="s">
        <v>93</v>
      </c>
      <c r="D74" s="17">
        <v>6.6</v>
      </c>
      <c r="E74" s="17">
        <v>6.6</v>
      </c>
      <c r="F74" s="17">
        <v>0</v>
      </c>
      <c r="G74" s="36">
        <f t="shared" si="0"/>
        <v>0</v>
      </c>
    </row>
    <row r="75" spans="1:7" ht="12.75">
      <c r="A75" s="35">
        <v>62</v>
      </c>
      <c r="B75" s="10">
        <v>670259</v>
      </c>
      <c r="C75" s="10" t="s">
        <v>99</v>
      </c>
      <c r="D75" s="17">
        <v>9813</v>
      </c>
      <c r="E75" s="17">
        <v>4560</v>
      </c>
      <c r="F75" s="17">
        <v>4249.18</v>
      </c>
      <c r="G75" s="36">
        <f t="shared" si="0"/>
        <v>93.18377192982456</v>
      </c>
    </row>
    <row r="76" spans="1:7" ht="12.75">
      <c r="A76" s="35">
        <v>63</v>
      </c>
      <c r="B76" s="13" t="s">
        <v>101</v>
      </c>
      <c r="C76" s="13" t="s">
        <v>106</v>
      </c>
      <c r="D76" s="15">
        <f>SUM(D77:D80)</f>
        <v>126673</v>
      </c>
      <c r="E76" s="15">
        <f>SUM(E77:E80)</f>
        <v>74990</v>
      </c>
      <c r="F76" s="15">
        <f>SUM(F77:F80)</f>
        <v>68136.34</v>
      </c>
      <c r="G76" s="26">
        <f t="shared" si="0"/>
        <v>90.86056807574343</v>
      </c>
    </row>
    <row r="77" spans="1:7" ht="12.75">
      <c r="A77" s="34">
        <v>64</v>
      </c>
      <c r="B77" s="10" t="s">
        <v>102</v>
      </c>
      <c r="C77" s="10" t="s">
        <v>66</v>
      </c>
      <c r="D77" s="17">
        <v>51000</v>
      </c>
      <c r="E77" s="17">
        <v>28140</v>
      </c>
      <c r="F77" s="17">
        <v>27752.12</v>
      </c>
      <c r="G77" s="36">
        <f t="shared" si="0"/>
        <v>98.62160625444209</v>
      </c>
    </row>
    <row r="78" spans="1:7" ht="12.75">
      <c r="A78" s="34">
        <v>65</v>
      </c>
      <c r="B78" s="10" t="s">
        <v>103</v>
      </c>
      <c r="C78" s="10" t="s">
        <v>68</v>
      </c>
      <c r="D78" s="17">
        <v>10022</v>
      </c>
      <c r="E78" s="17">
        <v>6000</v>
      </c>
      <c r="F78" s="17">
        <v>4696.78</v>
      </c>
      <c r="G78" s="36">
        <f t="shared" si="0"/>
        <v>78.27966666666666</v>
      </c>
    </row>
    <row r="79" spans="1:7" ht="12.75">
      <c r="A79" s="35">
        <v>66</v>
      </c>
      <c r="B79" s="10" t="s">
        <v>104</v>
      </c>
      <c r="C79" s="9" t="s">
        <v>93</v>
      </c>
      <c r="D79" s="17">
        <v>63801</v>
      </c>
      <c r="E79" s="17">
        <v>40000</v>
      </c>
      <c r="F79" s="17">
        <v>35217.44</v>
      </c>
      <c r="G79" s="36">
        <f t="shared" si="0"/>
        <v>88.04360000000001</v>
      </c>
    </row>
    <row r="80" spans="1:7" ht="12.75">
      <c r="A80" s="35">
        <v>67</v>
      </c>
      <c r="B80" s="10" t="s">
        <v>105</v>
      </c>
      <c r="C80" s="10" t="s">
        <v>99</v>
      </c>
      <c r="D80" s="17">
        <v>1850</v>
      </c>
      <c r="E80" s="17">
        <v>850</v>
      </c>
      <c r="F80" s="17">
        <v>470</v>
      </c>
      <c r="G80" s="36">
        <f aca="true" t="shared" si="2" ref="G80:G92">F80/E80%</f>
        <v>55.294117647058826</v>
      </c>
    </row>
    <row r="81" spans="1:7" ht="12.75">
      <c r="A81" s="34">
        <v>68</v>
      </c>
      <c r="B81" s="13" t="s">
        <v>126</v>
      </c>
      <c r="C81" s="13" t="s">
        <v>128</v>
      </c>
      <c r="D81" s="15">
        <f>D82</f>
        <v>700</v>
      </c>
      <c r="E81" s="15">
        <f>E82</f>
        <v>340</v>
      </c>
      <c r="F81" s="15">
        <f>F82</f>
        <v>231.79</v>
      </c>
      <c r="G81" s="26">
        <f t="shared" si="2"/>
        <v>68.1735294117647</v>
      </c>
    </row>
    <row r="82" spans="1:7" ht="12.75">
      <c r="A82" s="34">
        <v>69</v>
      </c>
      <c r="B82" s="10" t="s">
        <v>127</v>
      </c>
      <c r="C82" s="10" t="s">
        <v>68</v>
      </c>
      <c r="D82" s="17">
        <v>700</v>
      </c>
      <c r="E82" s="17">
        <v>340</v>
      </c>
      <c r="F82" s="17">
        <v>231.79</v>
      </c>
      <c r="G82" s="36">
        <f t="shared" si="2"/>
        <v>68.1735294117647</v>
      </c>
    </row>
    <row r="83" spans="1:7" ht="25.5">
      <c r="A83" s="35">
        <v>70</v>
      </c>
      <c r="B83" s="29" t="s">
        <v>107</v>
      </c>
      <c r="C83" s="13" t="s">
        <v>109</v>
      </c>
      <c r="D83" s="15">
        <f>SUM(D84:D85)</f>
        <v>2117</v>
      </c>
      <c r="E83" s="15">
        <f>SUM(E84:E85)</f>
        <v>1313</v>
      </c>
      <c r="F83" s="15">
        <f>SUM(F84:F85)</f>
        <v>1124.23</v>
      </c>
      <c r="G83" s="26">
        <f t="shared" si="2"/>
        <v>85.62300076161462</v>
      </c>
    </row>
    <row r="84" spans="1:7" ht="12.75">
      <c r="A84" s="35">
        <v>71</v>
      </c>
      <c r="B84" s="10" t="s">
        <v>108</v>
      </c>
      <c r="C84" s="10" t="s">
        <v>68</v>
      </c>
      <c r="D84" s="17">
        <v>17</v>
      </c>
      <c r="E84" s="17">
        <v>13</v>
      </c>
      <c r="F84" s="17">
        <v>8.6</v>
      </c>
      <c r="G84" s="36">
        <f t="shared" si="2"/>
        <v>66.15384615384615</v>
      </c>
    </row>
    <row r="85" spans="1:7" ht="12.75">
      <c r="A85" s="34">
        <v>72</v>
      </c>
      <c r="B85" s="10" t="s">
        <v>125</v>
      </c>
      <c r="C85" s="10" t="s">
        <v>99</v>
      </c>
      <c r="D85" s="17">
        <v>2100</v>
      </c>
      <c r="E85" s="17">
        <v>1300</v>
      </c>
      <c r="F85" s="17">
        <v>1115.63</v>
      </c>
      <c r="G85" s="36">
        <f t="shared" si="2"/>
        <v>85.81769230769231</v>
      </c>
    </row>
    <row r="86" spans="1:7" ht="25.5">
      <c r="A86" s="34">
        <v>73</v>
      </c>
      <c r="B86" s="29" t="s">
        <v>110</v>
      </c>
      <c r="C86" s="13" t="s">
        <v>112</v>
      </c>
      <c r="D86" s="15">
        <f>SUM(D87)</f>
        <v>982</v>
      </c>
      <c r="E86" s="15">
        <f>SUM(E87)</f>
        <v>510</v>
      </c>
      <c r="F86" s="15">
        <f>SUM(F87)</f>
        <v>465</v>
      </c>
      <c r="G86" s="26">
        <f t="shared" si="2"/>
        <v>91.1764705882353</v>
      </c>
    </row>
    <row r="87" spans="1:7" ht="12.75">
      <c r="A87" s="35">
        <v>74</v>
      </c>
      <c r="B87" s="10" t="s">
        <v>111</v>
      </c>
      <c r="C87" s="9" t="s">
        <v>75</v>
      </c>
      <c r="D87" s="17">
        <v>982</v>
      </c>
      <c r="E87" s="17">
        <v>510</v>
      </c>
      <c r="F87" s="17">
        <v>465</v>
      </c>
      <c r="G87" s="36">
        <f t="shared" si="2"/>
        <v>91.1764705882353</v>
      </c>
    </row>
    <row r="88" spans="1:7" ht="12.75">
      <c r="A88" s="35">
        <v>75</v>
      </c>
      <c r="B88" s="13" t="s">
        <v>113</v>
      </c>
      <c r="C88" s="13" t="s">
        <v>114</v>
      </c>
      <c r="D88" s="15">
        <f>SUM(D89:D90)</f>
        <v>9571</v>
      </c>
      <c r="E88" s="15">
        <f>SUM(E89:E90)</f>
        <v>6607</v>
      </c>
      <c r="F88" s="15">
        <f>SUM(F89:F90)</f>
        <v>3576.35</v>
      </c>
      <c r="G88" s="26">
        <f t="shared" si="2"/>
        <v>54.129710912668386</v>
      </c>
    </row>
    <row r="89" spans="1:7" ht="12.75">
      <c r="A89" s="34">
        <v>76</v>
      </c>
      <c r="B89" s="10">
        <v>840210</v>
      </c>
      <c r="C89" s="10" t="s">
        <v>66</v>
      </c>
      <c r="D89" s="17">
        <v>753</v>
      </c>
      <c r="E89" s="17">
        <v>388</v>
      </c>
      <c r="F89" s="17">
        <v>319.61</v>
      </c>
      <c r="G89" s="36">
        <f t="shared" si="2"/>
        <v>82.37371134020619</v>
      </c>
    </row>
    <row r="90" spans="1:7" ht="12.75">
      <c r="A90" s="34">
        <v>77</v>
      </c>
      <c r="B90" s="10">
        <v>840220</v>
      </c>
      <c r="C90" s="10" t="s">
        <v>68</v>
      </c>
      <c r="D90" s="17">
        <v>8818</v>
      </c>
      <c r="E90" s="17">
        <v>6219</v>
      </c>
      <c r="F90" s="17">
        <v>3256.74</v>
      </c>
      <c r="G90" s="36">
        <f t="shared" si="2"/>
        <v>52.36758321273516</v>
      </c>
    </row>
    <row r="91" spans="1:7" ht="12.75">
      <c r="A91" s="35">
        <v>78</v>
      </c>
      <c r="B91" s="13" t="s">
        <v>115</v>
      </c>
      <c r="C91" s="13" t="s">
        <v>117</v>
      </c>
      <c r="D91" s="15">
        <f>SUM(D92:D92)</f>
        <v>1635</v>
      </c>
      <c r="E91" s="15">
        <f>SUM(E92:E92)</f>
        <v>947</v>
      </c>
      <c r="F91" s="15">
        <f>SUM(F92:F92)</f>
        <v>934</v>
      </c>
      <c r="G91" s="26">
        <f t="shared" si="2"/>
        <v>98.62724392819429</v>
      </c>
    </row>
    <row r="92" spans="1:7" ht="12.75">
      <c r="A92" s="35">
        <v>79</v>
      </c>
      <c r="B92" s="10" t="s">
        <v>116</v>
      </c>
      <c r="C92" s="9" t="s">
        <v>75</v>
      </c>
      <c r="D92" s="17">
        <v>1635</v>
      </c>
      <c r="E92" s="17">
        <v>947</v>
      </c>
      <c r="F92" s="17">
        <v>934</v>
      </c>
      <c r="G92" s="36">
        <f t="shared" si="2"/>
        <v>98.62724392819429</v>
      </c>
    </row>
    <row r="93" spans="1:7" ht="12.75">
      <c r="A93" s="34">
        <v>80</v>
      </c>
      <c r="B93" s="11"/>
      <c r="C93" s="11" t="s">
        <v>118</v>
      </c>
      <c r="D93" s="19">
        <f>D48-D49</f>
        <v>0</v>
      </c>
      <c r="E93" s="19">
        <f>E48-E49</f>
        <v>0</v>
      </c>
      <c r="F93" s="19">
        <f>F48-F49</f>
        <v>15242.800000000003</v>
      </c>
      <c r="G93" s="15"/>
    </row>
    <row r="94" spans="1:7" ht="12.75">
      <c r="A94" s="14"/>
      <c r="B94" s="21"/>
      <c r="C94" s="21"/>
      <c r="D94" s="22"/>
      <c r="E94" s="22"/>
      <c r="F94" s="22"/>
      <c r="G94" s="23"/>
    </row>
    <row r="95" spans="1:7" ht="12.75">
      <c r="A95" s="39" t="s">
        <v>120</v>
      </c>
      <c r="B95" s="39"/>
      <c r="C95" s="39"/>
      <c r="D95" s="4"/>
      <c r="E95" s="4"/>
      <c r="F95" s="4"/>
      <c r="G95" s="4"/>
    </row>
    <row r="96" spans="1:7" ht="12.75">
      <c r="A96" s="39" t="s">
        <v>149</v>
      </c>
      <c r="B96" s="39"/>
      <c r="C96" s="39"/>
      <c r="D96" s="4"/>
      <c r="E96" s="4"/>
      <c r="F96" s="4"/>
      <c r="G96" s="4"/>
    </row>
    <row r="97" spans="1:7" ht="12.75">
      <c r="A97" s="4"/>
      <c r="B97" s="4"/>
      <c r="C97" s="4"/>
      <c r="D97" s="39" t="s">
        <v>121</v>
      </c>
      <c r="E97" s="39"/>
      <c r="F97" s="39"/>
      <c r="G97" s="39"/>
    </row>
    <row r="98" spans="1:7" ht="12.75">
      <c r="A98" s="4"/>
      <c r="B98" s="4"/>
      <c r="C98" s="4"/>
      <c r="D98" s="39" t="s">
        <v>122</v>
      </c>
      <c r="E98" s="39"/>
      <c r="F98" s="39"/>
      <c r="G98" s="39"/>
    </row>
    <row r="99" spans="1:7" ht="12.75">
      <c r="A99" s="4"/>
      <c r="B99" s="4"/>
      <c r="C99" s="4"/>
      <c r="D99" s="39" t="s">
        <v>124</v>
      </c>
      <c r="E99" s="39"/>
      <c r="F99" s="39"/>
      <c r="G99" s="39"/>
    </row>
    <row r="100" ht="12.75">
      <c r="A100" s="16"/>
    </row>
  </sheetData>
  <sheetProtection/>
  <mergeCells count="10">
    <mergeCell ref="A6:G6"/>
    <mergeCell ref="A8:G8"/>
    <mergeCell ref="D2:G2"/>
    <mergeCell ref="D3:G3"/>
    <mergeCell ref="A7:G7"/>
    <mergeCell ref="D99:G99"/>
    <mergeCell ref="A95:C95"/>
    <mergeCell ref="A96:C96"/>
    <mergeCell ref="D97:G97"/>
    <mergeCell ref="D98:G98"/>
  </mergeCells>
  <printOptions/>
  <pageMargins left="0.25" right="0" top="0.25" bottom="0.75" header="0.5" footer="0.5"/>
  <pageSetup horizontalDpi="600" verticalDpi="600" orientation="portrait" paperSize="9" r:id="rId1"/>
  <headerFooter alignWithMargins="0">
    <oddFooter>&amp;LGA
F-PO-09-02, ed.3, 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2016-07-07T11:29:07Z</cp:lastPrinted>
  <dcterms:created xsi:type="dcterms:W3CDTF">2011-04-07T08:15:52Z</dcterms:created>
  <dcterms:modified xsi:type="dcterms:W3CDTF">2016-07-07T11:29:09Z</dcterms:modified>
  <cp:category/>
  <cp:version/>
  <cp:contentType/>
  <cp:contentStatus/>
</cp:coreProperties>
</file>